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dmin\Documents\"/>
    </mc:Choice>
  </mc:AlternateContent>
  <bookViews>
    <workbookView xWindow="0" yWindow="0" windowWidth="24000" windowHeight="10320"/>
  </bookViews>
  <sheets>
    <sheet name="Jan-Dec 2016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M5" i="2"/>
  <c r="Q5" i="2"/>
  <c r="Y5" i="2"/>
  <c r="G6" i="2"/>
  <c r="O6" i="2"/>
  <c r="W6" i="2"/>
  <c r="G7" i="2"/>
  <c r="Q7" i="2"/>
  <c r="W7" i="2"/>
  <c r="G8" i="2"/>
  <c r="Y8" i="2"/>
  <c r="C9" i="2"/>
  <c r="K9" i="2"/>
  <c r="S9" i="2"/>
  <c r="I10" i="2"/>
  <c r="M10" i="2"/>
  <c r="Q10" i="2"/>
  <c r="Y10" i="2"/>
  <c r="B11" i="2"/>
  <c r="D11" i="2"/>
  <c r="F11" i="2"/>
  <c r="G11" i="2" s="1"/>
  <c r="I11" i="2"/>
  <c r="M11" i="2"/>
  <c r="Q11" i="2"/>
  <c r="Y11" i="2"/>
  <c r="G12" i="2"/>
  <c r="O12" i="2"/>
  <c r="W12" i="2"/>
  <c r="I13" i="2"/>
  <c r="M13" i="2"/>
  <c r="Q13" i="2"/>
  <c r="Y13" i="2"/>
  <c r="C14" i="2"/>
  <c r="K14" i="2"/>
  <c r="S14" i="2"/>
  <c r="I15" i="2"/>
  <c r="M15" i="2"/>
  <c r="Q15" i="2"/>
  <c r="Y15" i="2"/>
  <c r="C16" i="2"/>
  <c r="G16" i="2"/>
  <c r="I16" i="2"/>
  <c r="O16" i="2"/>
  <c r="W16" i="2"/>
  <c r="I17" i="2"/>
  <c r="M17" i="2"/>
  <c r="Q17" i="2"/>
  <c r="Y17" i="2"/>
  <c r="C18" i="2"/>
  <c r="G18" i="2"/>
  <c r="K18" i="2"/>
  <c r="M18" i="2"/>
  <c r="S18" i="2"/>
  <c r="S20" i="2"/>
  <c r="C21" i="2"/>
  <c r="G21" i="2"/>
  <c r="C22" i="2"/>
  <c r="G22" i="2"/>
  <c r="C23" i="2"/>
  <c r="G23" i="2"/>
  <c r="C24" i="2"/>
  <c r="G24" i="2"/>
  <c r="K24" i="2"/>
  <c r="M24" i="2"/>
  <c r="O24" i="2"/>
  <c r="S24" i="2"/>
  <c r="T24" i="2"/>
  <c r="T34" i="2" s="1"/>
  <c r="Y24" i="2"/>
  <c r="C25" i="2"/>
  <c r="G25" i="2"/>
  <c r="I25" i="2"/>
  <c r="K25" i="2"/>
  <c r="O25" i="2"/>
  <c r="Q25" i="2"/>
  <c r="S25" i="2"/>
  <c r="W25" i="2"/>
  <c r="Y25" i="2"/>
  <c r="I26" i="2"/>
  <c r="M26" i="2"/>
  <c r="S26" i="2"/>
  <c r="I28" i="2"/>
  <c r="O28" i="2"/>
  <c r="S28" i="2"/>
  <c r="M29" i="2"/>
  <c r="Q29" i="2"/>
  <c r="C30" i="2"/>
  <c r="G30" i="2"/>
  <c r="C31" i="2"/>
  <c r="G31" i="2"/>
  <c r="K31" i="2"/>
  <c r="M31" i="2"/>
  <c r="O31" i="2"/>
  <c r="S31" i="2"/>
  <c r="W31" i="2"/>
  <c r="K32" i="2"/>
  <c r="Q32" i="2"/>
  <c r="Y32" i="2"/>
  <c r="C33" i="2"/>
  <c r="G33" i="2"/>
  <c r="K33" i="2"/>
  <c r="M33" i="2"/>
  <c r="O33" i="2"/>
  <c r="S33" i="2"/>
  <c r="W33" i="2"/>
  <c r="B34" i="2"/>
  <c r="C5" i="2" s="1"/>
  <c r="F34" i="2"/>
  <c r="G13" i="2" s="1"/>
  <c r="H34" i="2"/>
  <c r="I6" i="2" s="1"/>
  <c r="J34" i="2"/>
  <c r="K5" i="2" s="1"/>
  <c r="L34" i="2"/>
  <c r="M9" i="2" s="1"/>
  <c r="N34" i="2"/>
  <c r="O7" i="2" s="1"/>
  <c r="P34" i="2"/>
  <c r="Q6" i="2" s="1"/>
  <c r="R34" i="2"/>
  <c r="S5" i="2" s="1"/>
  <c r="V34" i="2"/>
  <c r="W13" i="2" s="1"/>
  <c r="X34" i="2"/>
  <c r="Y6" i="2" s="1"/>
  <c r="U9" i="2" l="1"/>
  <c r="U14" i="2"/>
  <c r="U18" i="2"/>
  <c r="U21" i="2"/>
  <c r="U31" i="2"/>
  <c r="U33" i="2"/>
  <c r="U5" i="2"/>
  <c r="U10" i="2"/>
  <c r="U11" i="2"/>
  <c r="U15" i="2"/>
  <c r="U24" i="2"/>
  <c r="U29" i="2"/>
  <c r="U6" i="2"/>
  <c r="U7" i="2"/>
  <c r="U12" i="2"/>
  <c r="U16" i="2"/>
  <c r="U25" i="2"/>
  <c r="U26" i="2"/>
  <c r="U13" i="2"/>
  <c r="U17" i="2"/>
  <c r="U32" i="2"/>
  <c r="D34" i="2"/>
  <c r="E11" i="2" s="1"/>
  <c r="Y33" i="2"/>
  <c r="Q33" i="2"/>
  <c r="I33" i="2"/>
  <c r="S32" i="2"/>
  <c r="G32" i="2"/>
  <c r="Y31" i="2"/>
  <c r="Q31" i="2"/>
  <c r="I31" i="2"/>
  <c r="O29" i="2"/>
  <c r="C29" i="2"/>
  <c r="Q28" i="2"/>
  <c r="G28" i="2"/>
  <c r="G27" i="2"/>
  <c r="K26" i="2"/>
  <c r="C26" i="2"/>
  <c r="M25" i="2"/>
  <c r="W24" i="2"/>
  <c r="Q24" i="2"/>
  <c r="I24" i="2"/>
  <c r="G20" i="2"/>
  <c r="G19" i="2"/>
  <c r="Y18" i="2"/>
  <c r="Q18" i="2"/>
  <c r="I18" i="2"/>
  <c r="S17" i="2"/>
  <c r="K17" i="2"/>
  <c r="C17" i="2"/>
  <c r="M16" i="2"/>
  <c r="W15" i="2"/>
  <c r="O15" i="2"/>
  <c r="G15" i="2"/>
  <c r="Y14" i="2"/>
  <c r="Q14" i="2"/>
  <c r="I14" i="2"/>
  <c r="S13" i="2"/>
  <c r="K13" i="2"/>
  <c r="C13" i="2"/>
  <c r="M12" i="2"/>
  <c r="W11" i="2"/>
  <c r="O11" i="2"/>
  <c r="C11" i="2"/>
  <c r="Z11" i="2" s="1"/>
  <c r="W10" i="2"/>
  <c r="O10" i="2"/>
  <c r="G10" i="2"/>
  <c r="Y9" i="2"/>
  <c r="Q9" i="2"/>
  <c r="I9" i="2"/>
  <c r="M6" i="2"/>
  <c r="M34" i="2" s="1"/>
  <c r="W5" i="2"/>
  <c r="O5" i="2"/>
  <c r="G5" i="2"/>
  <c r="W21" i="2"/>
  <c r="W18" i="2"/>
  <c r="O18" i="2"/>
  <c r="S16" i="2"/>
  <c r="K16" i="2"/>
  <c r="W14" i="2"/>
  <c r="O14" i="2"/>
  <c r="G14" i="2"/>
  <c r="S12" i="2"/>
  <c r="K12" i="2"/>
  <c r="C12" i="2"/>
  <c r="W9" i="2"/>
  <c r="O9" i="2"/>
  <c r="G9" i="2"/>
  <c r="S6" i="2"/>
  <c r="S34" i="2" s="1"/>
  <c r="K6" i="2"/>
  <c r="C6" i="2"/>
  <c r="W32" i="2"/>
  <c r="O32" i="2"/>
  <c r="C32" i="2"/>
  <c r="S29" i="2"/>
  <c r="G29" i="2"/>
  <c r="W28" i="2"/>
  <c r="K28" i="2"/>
  <c r="C28" i="2"/>
  <c r="C27" i="2"/>
  <c r="O26" i="2"/>
  <c r="G26" i="2"/>
  <c r="C20" i="2"/>
  <c r="C19" i="2"/>
  <c r="W17" i="2"/>
  <c r="O17" i="2"/>
  <c r="G17" i="2"/>
  <c r="Y16" i="2"/>
  <c r="Q16" i="2"/>
  <c r="S15" i="2"/>
  <c r="K15" i="2"/>
  <c r="C15" i="2"/>
  <c r="M14" i="2"/>
  <c r="O13" i="2"/>
  <c r="Y12" i="2"/>
  <c r="Q12" i="2"/>
  <c r="Q34" i="2" s="1"/>
  <c r="I12" i="2"/>
  <c r="S11" i="2"/>
  <c r="K11" i="2"/>
  <c r="K34" i="2" s="1"/>
  <c r="S10" i="2"/>
  <c r="K10" i="2"/>
  <c r="C10" i="2"/>
  <c r="I8" i="2"/>
  <c r="I34" i="2" s="1"/>
  <c r="Y7" i="2"/>
  <c r="Z32" i="2" l="1"/>
  <c r="G34" i="2"/>
  <c r="Z12" i="2"/>
  <c r="O34" i="2"/>
  <c r="C34" i="2"/>
  <c r="E9" i="2"/>
  <c r="Z9" i="2" s="1"/>
  <c r="E14" i="2"/>
  <c r="Z14" i="2" s="1"/>
  <c r="E18" i="2"/>
  <c r="Z18" i="2" s="1"/>
  <c r="E22" i="2"/>
  <c r="Z22" i="2" s="1"/>
  <c r="E23" i="2"/>
  <c r="Z23" i="2" s="1"/>
  <c r="E24" i="2"/>
  <c r="Z24" i="2" s="1"/>
  <c r="E30" i="2"/>
  <c r="Z30" i="2" s="1"/>
  <c r="E31" i="2"/>
  <c r="Z31" i="2" s="1"/>
  <c r="E33" i="2"/>
  <c r="Z33" i="2" s="1"/>
  <c r="E5" i="2"/>
  <c r="E10" i="2"/>
  <c r="Z10" i="2" s="1"/>
  <c r="E15" i="2"/>
  <c r="Z15" i="2" s="1"/>
  <c r="E19" i="2"/>
  <c r="E20" i="2"/>
  <c r="Z20" i="2" s="1"/>
  <c r="E27" i="2"/>
  <c r="E28" i="2"/>
  <c r="Z28" i="2" s="1"/>
  <c r="E32" i="2"/>
  <c r="E6" i="2"/>
  <c r="Z6" i="2" s="1"/>
  <c r="E7" i="2"/>
  <c r="Z7" i="2" s="1"/>
  <c r="E8" i="2"/>
  <c r="Z8" i="2" s="1"/>
  <c r="E12" i="2"/>
  <c r="E16" i="2"/>
  <c r="Z16" i="2" s="1"/>
  <c r="E21" i="2"/>
  <c r="Z21" i="2" s="1"/>
  <c r="E25" i="2"/>
  <c r="Z25" i="2" s="1"/>
  <c r="E13" i="2"/>
  <c r="E17" i="2"/>
  <c r="Z17" i="2" s="1"/>
  <c r="E26" i="2"/>
  <c r="Z26" i="2" s="1"/>
  <c r="E29" i="2"/>
  <c r="Z29" i="2" s="1"/>
  <c r="Y34" i="2"/>
  <c r="Z19" i="2"/>
  <c r="Z27" i="2"/>
  <c r="W34" i="2"/>
  <c r="Z13" i="2"/>
  <c r="U34" i="2"/>
  <c r="E34" i="2" l="1"/>
  <c r="Z5" i="2"/>
  <c r="Z34" i="2" s="1"/>
</calcChain>
</file>

<file path=xl/sharedStrings.xml><?xml version="1.0" encoding="utf-8"?>
<sst xmlns="http://schemas.openxmlformats.org/spreadsheetml/2006/main" count="68" uniqueCount="46">
  <si>
    <t>Total</t>
  </si>
  <si>
    <t>Yoghurt</t>
  </si>
  <si>
    <t>Whey powder (P)</t>
  </si>
  <si>
    <t>UHT Milk</t>
  </si>
  <si>
    <t>Skim Milk Powder (P)</t>
  </si>
  <si>
    <t>Skim milk powder (F)</t>
  </si>
  <si>
    <t>Soya Milk</t>
  </si>
  <si>
    <t>Skim Milk UHT</t>
  </si>
  <si>
    <t>Raw Milk</t>
  </si>
  <si>
    <t>Margerine</t>
  </si>
  <si>
    <t>Ice Cream</t>
  </si>
  <si>
    <t>Honey (Artificial)</t>
  </si>
  <si>
    <t>Honey (Natural)</t>
  </si>
  <si>
    <t>Goats Milk Powder</t>
  </si>
  <si>
    <t>Goats Milk UHT</t>
  </si>
  <si>
    <t>Full Cream Milk Powder (P)</t>
  </si>
  <si>
    <t>Full cream milk powder (F)</t>
  </si>
  <si>
    <t>Fresh milk</t>
  </si>
  <si>
    <t>Flavoured milk</t>
  </si>
  <si>
    <t>Emasi</t>
  </si>
  <si>
    <t>Dairy Powder Blends</t>
  </si>
  <si>
    <t>Custard</t>
  </si>
  <si>
    <t>Creamers</t>
  </si>
  <si>
    <t>Cream</t>
  </si>
  <si>
    <t>Condensed Milk</t>
  </si>
  <si>
    <t>Cheese</t>
  </si>
  <si>
    <t>Buttermilk Powder</t>
  </si>
  <si>
    <t>Buttermilk</t>
  </si>
  <si>
    <t>Baby Formula</t>
  </si>
  <si>
    <t>%</t>
  </si>
  <si>
    <t>Quantity (Kg/L)</t>
  </si>
  <si>
    <t>PRODUCTS</t>
  </si>
  <si>
    <t>TOTAL</t>
  </si>
  <si>
    <t xml:space="preserve">December </t>
  </si>
  <si>
    <t xml:space="preserve">Novemeber </t>
  </si>
  <si>
    <t xml:space="preserve">October </t>
  </si>
  <si>
    <t xml:space="preserve">September </t>
  </si>
  <si>
    <t>August</t>
  </si>
  <si>
    <t>July</t>
  </si>
  <si>
    <t>June</t>
  </si>
  <si>
    <t>May</t>
  </si>
  <si>
    <t>April</t>
  </si>
  <si>
    <t xml:space="preserve">March </t>
  </si>
  <si>
    <t xml:space="preserve">February </t>
  </si>
  <si>
    <t xml:space="preserve">January </t>
  </si>
  <si>
    <t>Dairy Imports -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</si>
</sst>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_ * #,##0.00_ ;_ * \-#,##0.00_ ;_ * &quot;-&quot;??_ ;_ @_ 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164" fontId="2" fillId="0" borderId="0" xfId="2" applyNumberFormat="1" applyFont="1"/>
    <xf numFmtId="10" fontId="4" fillId="0" borderId="0" xfId="3" applyNumberFormat="1" applyFont="1" applyFill="1" applyBorder="1"/>
    <xf numFmtId="164" fontId="4" fillId="0" borderId="0" xfId="3" applyNumberFormat="1" applyFont="1" applyFill="1" applyBorder="1"/>
    <xf numFmtId="9" fontId="4" fillId="0" borderId="0" xfId="1" applyFont="1" applyFill="1" applyBorder="1"/>
    <xf numFmtId="166" fontId="4" fillId="0" borderId="0" xfId="3" applyNumberFormat="1" applyFont="1" applyFill="1" applyBorder="1"/>
    <xf numFmtId="165" fontId="4" fillId="0" borderId="0" xfId="3" applyNumberFormat="1" applyFont="1" applyFill="1" applyBorder="1"/>
    <xf numFmtId="9" fontId="2" fillId="0" borderId="0" xfId="1" applyFont="1"/>
    <xf numFmtId="166" fontId="2" fillId="0" borderId="0" xfId="0" applyNumberFormat="1" applyFont="1"/>
    <xf numFmtId="9" fontId="4" fillId="0" borderId="0" xfId="3" applyNumberFormat="1" applyFont="1" applyFill="1" applyBorder="1"/>
    <xf numFmtId="0" fontId="4" fillId="0" borderId="0" xfId="4" applyFont="1" applyFill="1" applyBorder="1"/>
    <xf numFmtId="10" fontId="0" fillId="0" borderId="0" xfId="3" applyNumberFormat="1" applyFont="1"/>
    <xf numFmtId="165" fontId="0" fillId="0" borderId="0" xfId="3" applyFont="1"/>
    <xf numFmtId="10" fontId="5" fillId="0" borderId="0" xfId="3" applyNumberFormat="1" applyFont="1"/>
    <xf numFmtId="165" fontId="5" fillId="0" borderId="0" xfId="3" applyFont="1"/>
    <xf numFmtId="10" fontId="6" fillId="0" borderId="0" xfId="3" applyNumberFormat="1" applyFont="1"/>
    <xf numFmtId="165" fontId="6" fillId="0" borderId="0" xfId="3" applyFont="1"/>
    <xf numFmtId="10" fontId="7" fillId="0" borderId="0" xfId="2" applyNumberFormat="1" applyFont="1"/>
    <xf numFmtId="166" fontId="7" fillId="0" borderId="0" xfId="2" applyNumberFormat="1" applyFont="1"/>
    <xf numFmtId="165" fontId="6" fillId="0" borderId="0" xfId="3" applyNumberFormat="1" applyFont="1"/>
    <xf numFmtId="10" fontId="5" fillId="0" borderId="0" xfId="1" applyNumberFormat="1" applyFont="1"/>
    <xf numFmtId="166" fontId="5" fillId="0" borderId="0" xfId="0" applyNumberFormat="1" applyFont="1"/>
    <xf numFmtId="10" fontId="5" fillId="0" borderId="0" xfId="3" applyNumberFormat="1" applyFont="1" applyBorder="1"/>
    <xf numFmtId="166" fontId="5" fillId="0" borderId="0" xfId="3" applyNumberFormat="1" applyFont="1" applyBorder="1"/>
    <xf numFmtId="166" fontId="6" fillId="0" borderId="0" xfId="3" applyNumberFormat="1" applyFont="1" applyBorder="1"/>
    <xf numFmtId="0" fontId="5" fillId="0" borderId="0" xfId="4" applyFont="1" applyBorder="1"/>
    <xf numFmtId="165" fontId="5" fillId="0" borderId="0" xfId="3" applyFont="1" applyBorder="1"/>
    <xf numFmtId="165" fontId="7" fillId="0" borderId="0" xfId="2" applyNumberFormat="1" applyFont="1"/>
    <xf numFmtId="10" fontId="5" fillId="0" borderId="0" xfId="3" applyNumberFormat="1" applyFont="1" applyFill="1" applyBorder="1"/>
    <xf numFmtId="165" fontId="5" fillId="0" borderId="0" xfId="3" applyNumberFormat="1" applyFont="1" applyFill="1" applyBorder="1"/>
    <xf numFmtId="166" fontId="6" fillId="0" borderId="0" xfId="3" applyNumberFormat="1" applyFont="1"/>
    <xf numFmtId="10" fontId="0" fillId="0" borderId="0" xfId="3" applyNumberFormat="1" applyFont="1" applyBorder="1"/>
    <xf numFmtId="165" fontId="0" fillId="0" borderId="0" xfId="3" applyFont="1" applyBorder="1"/>
    <xf numFmtId="165" fontId="5" fillId="0" borderId="0" xfId="3" applyNumberFormat="1" applyFont="1" applyBorder="1"/>
    <xf numFmtId="165" fontId="5" fillId="0" borderId="0" xfId="3" applyFont="1" applyFill="1" applyBorder="1"/>
    <xf numFmtId="10" fontId="6" fillId="0" borderId="0" xfId="1" applyNumberFormat="1" applyFont="1" applyBorder="1"/>
    <xf numFmtId="10" fontId="6" fillId="0" borderId="0" xfId="3" applyNumberFormat="1" applyFont="1" applyBorder="1"/>
    <xf numFmtId="165" fontId="6" fillId="0" borderId="0" xfId="3" applyNumberFormat="1" applyFont="1" applyBorder="1"/>
    <xf numFmtId="0" fontId="2" fillId="2" borderId="1" xfId="2" applyFont="1" applyFill="1" applyBorder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/>
    <xf numFmtId="0" fontId="2" fillId="2" borderId="3" xfId="2" applyFont="1" applyFill="1" applyBorder="1" applyAlignment="1">
      <alignment horizontal="center"/>
    </xf>
    <xf numFmtId="165" fontId="4" fillId="2" borderId="3" xfId="3" applyFont="1" applyFill="1" applyBorder="1" applyAlignment="1">
      <alignment horizontal="center"/>
    </xf>
    <xf numFmtId="165" fontId="4" fillId="2" borderId="3" xfId="3" applyFont="1" applyFill="1" applyBorder="1"/>
    <xf numFmtId="0" fontId="4" fillId="2" borderId="4" xfId="4" applyFont="1" applyFill="1" applyBorder="1"/>
    <xf numFmtId="0" fontId="2" fillId="2" borderId="5" xfId="2" applyFont="1" applyFill="1" applyBorder="1"/>
    <xf numFmtId="0" fontId="2" fillId="2" borderId="6" xfId="2" applyFont="1" applyFill="1" applyBorder="1"/>
    <xf numFmtId="0" fontId="2" fillId="2" borderId="7" xfId="2" applyFont="1" applyFill="1" applyBorder="1"/>
    <xf numFmtId="165" fontId="8" fillId="2" borderId="7" xfId="3" applyFont="1" applyFill="1" applyBorder="1"/>
    <xf numFmtId="165" fontId="8" fillId="2" borderId="8" xfId="3" applyFont="1" applyFill="1" applyBorder="1" applyAlignment="1">
      <alignment horizontal="center"/>
    </xf>
    <xf numFmtId="165" fontId="8" fillId="2" borderId="6" xfId="3" applyFont="1" applyFill="1" applyBorder="1" applyAlignment="1">
      <alignment horizontal="center"/>
    </xf>
    <xf numFmtId="0" fontId="2" fillId="2" borderId="9" xfId="2" applyFont="1" applyFill="1" applyBorder="1"/>
    <xf numFmtId="0" fontId="2" fillId="0" borderId="0" xfId="2" applyFont="1"/>
    <xf numFmtId="0" fontId="7" fillId="0" borderId="0" xfId="2" applyFont="1"/>
    <xf numFmtId="0" fontId="8" fillId="3" borderId="0" xfId="2" applyFont="1" applyFill="1" applyBorder="1" applyAlignment="1"/>
    <xf numFmtId="0" fontId="8" fillId="3" borderId="10" xfId="2" applyFont="1" applyFill="1" applyBorder="1" applyAlignment="1">
      <alignment horizontal="center"/>
    </xf>
  </cellXfs>
  <cellStyles count="5">
    <cellStyle name="Comma 3" xfId="3"/>
    <cellStyle name="Normal" xfId="0" builtinId="0"/>
    <cellStyle name="Normal 2" xfId="2"/>
    <cellStyle name="Normal 2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4"/>
  <sheetViews>
    <sheetView tabSelected="1" workbookViewId="0">
      <selection activeCell="A6" sqref="A6"/>
    </sheetView>
  </sheetViews>
  <sheetFormatPr defaultRowHeight="15" x14ac:dyDescent="0.25"/>
  <cols>
    <col min="1" max="1" width="25.42578125" customWidth="1"/>
    <col min="2" max="2" width="16.140625" customWidth="1"/>
    <col min="3" max="3" width="8.140625" customWidth="1"/>
    <col min="4" max="4" width="16.42578125" customWidth="1"/>
    <col min="6" max="6" width="13.7109375" customWidth="1"/>
    <col min="8" max="8" width="14.28515625" customWidth="1"/>
    <col min="10" max="10" width="14.85546875" customWidth="1"/>
    <col min="12" max="12" width="15.5703125" customWidth="1"/>
    <col min="14" max="14" width="14.7109375" customWidth="1"/>
    <col min="16" max="16" width="14.5703125" customWidth="1"/>
    <col min="18" max="18" width="14.42578125" customWidth="1"/>
    <col min="20" max="20" width="13.85546875" customWidth="1"/>
    <col min="22" max="22" width="13.42578125" customWidth="1"/>
    <col min="24" max="24" width="14" customWidth="1"/>
    <col min="26" max="26" width="12.7109375" customWidth="1"/>
  </cols>
  <sheetData>
    <row r="2" spans="1:26" ht="15.75" thickBot="1" x14ac:dyDescent="0.3">
      <c r="A2" s="55" t="s">
        <v>45</v>
      </c>
      <c r="B2" s="55"/>
      <c r="C2" s="55"/>
      <c r="D2" s="55"/>
      <c r="E2" s="55"/>
      <c r="F2" s="55"/>
      <c r="G2" s="55"/>
      <c r="H2" s="54"/>
      <c r="I2" s="54"/>
      <c r="J2" s="16"/>
      <c r="K2" s="16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2"/>
    </row>
    <row r="3" spans="1:26" x14ac:dyDescent="0.25">
      <c r="A3" s="51"/>
      <c r="B3" s="50" t="s">
        <v>44</v>
      </c>
      <c r="C3" s="49"/>
      <c r="D3" s="47" t="s">
        <v>43</v>
      </c>
      <c r="E3" s="47"/>
      <c r="F3" s="47" t="s">
        <v>42</v>
      </c>
      <c r="G3" s="47"/>
      <c r="H3" s="48" t="s">
        <v>41</v>
      </c>
      <c r="I3" s="48"/>
      <c r="J3" s="48" t="s">
        <v>40</v>
      </c>
      <c r="K3" s="48"/>
      <c r="L3" s="48" t="s">
        <v>39</v>
      </c>
      <c r="M3" s="48"/>
      <c r="N3" s="47" t="s">
        <v>38</v>
      </c>
      <c r="O3" s="47"/>
      <c r="P3" s="47" t="s">
        <v>37</v>
      </c>
      <c r="Q3" s="47"/>
      <c r="R3" s="47" t="s">
        <v>36</v>
      </c>
      <c r="S3" s="47"/>
      <c r="T3" s="47" t="s">
        <v>35</v>
      </c>
      <c r="U3" s="47"/>
      <c r="V3" s="47" t="s">
        <v>34</v>
      </c>
      <c r="W3" s="47"/>
      <c r="X3" s="47" t="s">
        <v>33</v>
      </c>
      <c r="Y3" s="46"/>
      <c r="Z3" s="45" t="s">
        <v>32</v>
      </c>
    </row>
    <row r="4" spans="1:26" ht="15.75" thickBot="1" x14ac:dyDescent="0.3">
      <c r="A4" s="44" t="s">
        <v>31</v>
      </c>
      <c r="B4" s="43" t="s">
        <v>30</v>
      </c>
      <c r="C4" s="42" t="s">
        <v>29</v>
      </c>
      <c r="D4" s="43" t="s">
        <v>30</v>
      </c>
      <c r="E4" s="42" t="s">
        <v>29</v>
      </c>
      <c r="F4" s="43" t="s">
        <v>30</v>
      </c>
      <c r="G4" s="42" t="s">
        <v>29</v>
      </c>
      <c r="H4" s="43" t="s">
        <v>30</v>
      </c>
      <c r="I4" s="42" t="s">
        <v>29</v>
      </c>
      <c r="J4" s="43" t="s">
        <v>30</v>
      </c>
      <c r="K4" s="42" t="s">
        <v>29</v>
      </c>
      <c r="L4" s="43" t="s">
        <v>30</v>
      </c>
      <c r="M4" s="42" t="s">
        <v>29</v>
      </c>
      <c r="N4" s="40" t="s">
        <v>30</v>
      </c>
      <c r="O4" s="41" t="s">
        <v>29</v>
      </c>
      <c r="P4" s="40" t="s">
        <v>30</v>
      </c>
      <c r="Q4" s="41" t="s">
        <v>29</v>
      </c>
      <c r="R4" s="40" t="s">
        <v>30</v>
      </c>
      <c r="S4" s="41" t="s">
        <v>29</v>
      </c>
      <c r="T4" s="40" t="s">
        <v>30</v>
      </c>
      <c r="U4" s="41" t="s">
        <v>29</v>
      </c>
      <c r="V4" s="40" t="s">
        <v>30</v>
      </c>
      <c r="W4" s="41" t="s">
        <v>29</v>
      </c>
      <c r="X4" s="40" t="s">
        <v>30</v>
      </c>
      <c r="Y4" s="39" t="s">
        <v>29</v>
      </c>
      <c r="Z4" s="38"/>
    </row>
    <row r="5" spans="1:26" x14ac:dyDescent="0.25">
      <c r="A5" s="25" t="s">
        <v>28</v>
      </c>
      <c r="B5" s="23">
        <v>21339.1</v>
      </c>
      <c r="C5" s="22">
        <f>B5/B34</f>
        <v>1.3488709508737104E-2</v>
      </c>
      <c r="D5" s="23">
        <v>24242.38</v>
      </c>
      <c r="E5" s="22">
        <f>D5/D34</f>
        <v>1.5979343637359034E-2</v>
      </c>
      <c r="F5" s="23">
        <v>25784.12</v>
      </c>
      <c r="G5" s="22">
        <f>F5/F34</f>
        <v>1.550102281084767E-2</v>
      </c>
      <c r="H5" s="21">
        <v>23453.96</v>
      </c>
      <c r="I5" s="35">
        <f>H5/H34</f>
        <v>1.4940016184981435E-2</v>
      </c>
      <c r="J5" s="16">
        <v>23723.26</v>
      </c>
      <c r="K5" s="15">
        <f>J5/J34</f>
        <v>1.7836093648902436E-2</v>
      </c>
      <c r="L5" s="37">
        <v>29327.34</v>
      </c>
      <c r="M5" s="36">
        <f>L5/L34</f>
        <v>1.5963020347838711E-2</v>
      </c>
      <c r="N5" s="18">
        <v>27593</v>
      </c>
      <c r="O5" s="17">
        <f>N5/N34</f>
        <v>1.3008308751371418E-2</v>
      </c>
      <c r="P5" s="14">
        <v>31236.93</v>
      </c>
      <c r="Q5" s="13">
        <f>P5/P34:P34</f>
        <v>1.4095937044282282E-2</v>
      </c>
      <c r="R5" s="14">
        <v>30131</v>
      </c>
      <c r="S5" s="13">
        <f>R5/R34</f>
        <v>1.3067769449764288E-2</v>
      </c>
      <c r="T5" s="32">
        <v>29479</v>
      </c>
      <c r="U5" s="31">
        <f>T5/T34</f>
        <v>1.3364982516259838E-2</v>
      </c>
      <c r="V5" s="26">
        <v>29875</v>
      </c>
      <c r="W5" s="22">
        <f>V5/V34</f>
        <v>1.213387425515223E-2</v>
      </c>
      <c r="X5" s="26">
        <v>28389.200000000001</v>
      </c>
      <c r="Y5" s="22">
        <f>X5/X34</f>
        <v>1.1767643548156844E-2</v>
      </c>
      <c r="Z5" s="1">
        <f>SUM(B5:X5)</f>
        <v>324574.44937907811</v>
      </c>
    </row>
    <row r="6" spans="1:26" x14ac:dyDescent="0.25">
      <c r="A6" s="25"/>
      <c r="B6" s="23">
        <v>1594.18</v>
      </c>
      <c r="C6" s="22">
        <f>B6/B34</f>
        <v>1.0077009304346725E-3</v>
      </c>
      <c r="D6" s="23">
        <v>6835.6</v>
      </c>
      <c r="E6" s="22">
        <f>D6/D34</f>
        <v>4.5056797792762679E-3</v>
      </c>
      <c r="F6" s="23">
        <v>5391.88</v>
      </c>
      <c r="G6" s="22">
        <f>F6/F34</f>
        <v>3.2415166727952451E-3</v>
      </c>
      <c r="H6" s="21">
        <v>2287.35</v>
      </c>
      <c r="I6" s="35">
        <f>H6/H34</f>
        <v>1.4570267034103106E-3</v>
      </c>
      <c r="J6" s="37">
        <v>3381.88</v>
      </c>
      <c r="K6" s="15">
        <f>J6/J34</f>
        <v>2.5426323527774079E-3</v>
      </c>
      <c r="L6" s="37">
        <v>2528.61</v>
      </c>
      <c r="M6" s="36">
        <f>L6/L34</f>
        <v>1.376335285837326E-3</v>
      </c>
      <c r="N6" s="18">
        <v>1895.89</v>
      </c>
      <c r="O6" s="17">
        <f>N6/N34</f>
        <v>8.9378909428614354E-4</v>
      </c>
      <c r="P6" s="14">
        <v>6328.44</v>
      </c>
      <c r="Q6" s="13">
        <f>P6/P34</f>
        <v>2.8557637331363154E-3</v>
      </c>
      <c r="R6" s="14">
        <v>5421.25</v>
      </c>
      <c r="S6" s="13">
        <f>R6/R34</f>
        <v>2.3511879834567273E-3</v>
      </c>
      <c r="T6" s="32">
        <v>9802</v>
      </c>
      <c r="U6" s="31">
        <f>T6/T34</f>
        <v>4.4439620958777069E-3</v>
      </c>
      <c r="V6" s="26">
        <v>9624</v>
      </c>
      <c r="W6" s="22">
        <f>V6/V34</f>
        <v>3.9088336680028471E-3</v>
      </c>
      <c r="X6" s="26">
        <v>12078.87</v>
      </c>
      <c r="Y6" s="22">
        <f>X6/X34</f>
        <v>5.0068278297565718E-3</v>
      </c>
      <c r="Z6" s="1">
        <f>SUM(B6:X6)</f>
        <v>67169.978584428303</v>
      </c>
    </row>
    <row r="7" spans="1:26" x14ac:dyDescent="0.25">
      <c r="A7" s="25" t="s">
        <v>27</v>
      </c>
      <c r="B7" s="23"/>
      <c r="C7" s="22">
        <v>0</v>
      </c>
      <c r="D7" s="23"/>
      <c r="E7" s="22">
        <f>D7/D34</f>
        <v>0</v>
      </c>
      <c r="F7" s="23">
        <v>0</v>
      </c>
      <c r="G7" s="22">
        <f>F7/F34</f>
        <v>0</v>
      </c>
      <c r="H7" s="21">
        <v>0</v>
      </c>
      <c r="I7" s="35">
        <v>0</v>
      </c>
      <c r="J7" s="19">
        <v>0</v>
      </c>
      <c r="K7" s="15">
        <v>0</v>
      </c>
      <c r="L7" s="27">
        <v>0</v>
      </c>
      <c r="M7" s="17">
        <v>0</v>
      </c>
      <c r="N7" s="18">
        <v>192</v>
      </c>
      <c r="O7" s="17">
        <f>N7/N34</f>
        <v>9.0515539457953551E-5</v>
      </c>
      <c r="P7" s="14">
        <v>100</v>
      </c>
      <c r="Q7" s="13">
        <f>P7/P34</f>
        <v>4.5125871986402896E-5</v>
      </c>
      <c r="R7" s="14">
        <v>100</v>
      </c>
      <c r="S7" s="13">
        <v>0</v>
      </c>
      <c r="T7" s="26">
        <v>96</v>
      </c>
      <c r="U7" s="22">
        <f>T7/T34</f>
        <v>4.3523807509106291E-5</v>
      </c>
      <c r="V7" s="26">
        <v>89</v>
      </c>
      <c r="W7" s="22">
        <f>V7/V34</f>
        <v>3.6147776023717106E-5</v>
      </c>
      <c r="X7" s="26">
        <v>96</v>
      </c>
      <c r="Y7" s="22">
        <f>X7/X34</f>
        <v>3.9793082602646677E-5</v>
      </c>
      <c r="Z7" s="1">
        <f>SUM(B7:Y7)</f>
        <v>673.00025510607747</v>
      </c>
    </row>
    <row r="8" spans="1:26" x14ac:dyDescent="0.25">
      <c r="A8" s="25" t="s">
        <v>26</v>
      </c>
      <c r="B8" s="23">
        <v>0</v>
      </c>
      <c r="C8" s="22">
        <v>0</v>
      </c>
      <c r="D8" s="23">
        <v>0</v>
      </c>
      <c r="E8" s="22">
        <f>D8/D34</f>
        <v>0</v>
      </c>
      <c r="F8" s="23">
        <v>0</v>
      </c>
      <c r="G8" s="22">
        <f>F8/F34</f>
        <v>0</v>
      </c>
      <c r="H8" s="21">
        <v>23450</v>
      </c>
      <c r="I8" s="20">
        <f>H8/H34</f>
        <v>1.4937493691377264E-2</v>
      </c>
      <c r="J8" s="19">
        <v>0</v>
      </c>
      <c r="K8" s="15">
        <v>0</v>
      </c>
      <c r="L8" s="27">
        <v>0</v>
      </c>
      <c r="M8" s="17">
        <v>0</v>
      </c>
      <c r="N8" s="18">
        <v>0</v>
      </c>
      <c r="O8" s="17">
        <v>0</v>
      </c>
      <c r="P8" s="14">
        <v>0</v>
      </c>
      <c r="Q8" s="13">
        <v>0</v>
      </c>
      <c r="R8" s="14"/>
      <c r="S8" s="13">
        <v>0</v>
      </c>
      <c r="T8" s="26">
        <v>0</v>
      </c>
      <c r="U8" s="22">
        <v>0</v>
      </c>
      <c r="V8" s="26">
        <v>0</v>
      </c>
      <c r="W8" s="22">
        <v>0</v>
      </c>
      <c r="X8" s="26">
        <v>0</v>
      </c>
      <c r="Y8" s="22">
        <f>0</f>
        <v>0</v>
      </c>
      <c r="Z8" s="1">
        <f>SUM(B8:Y8)</f>
        <v>23450.014937493692</v>
      </c>
    </row>
    <row r="9" spans="1:26" x14ac:dyDescent="0.25">
      <c r="A9" s="25" t="s">
        <v>25</v>
      </c>
      <c r="B9" s="23">
        <v>27779.73</v>
      </c>
      <c r="C9" s="22">
        <f>B9/B34</f>
        <v>1.7559911533342524E-2</v>
      </c>
      <c r="D9" s="23">
        <v>54809.36</v>
      </c>
      <c r="E9" s="22">
        <f>D9/D34</f>
        <v>3.6127541849592354E-2</v>
      </c>
      <c r="F9" s="23">
        <v>66228.95</v>
      </c>
      <c r="G9" s="22">
        <f>F9/F34</f>
        <v>3.9815842646112792E-2</v>
      </c>
      <c r="H9" s="21">
        <v>70926.320000000007</v>
      </c>
      <c r="I9" s="20">
        <f>H9/H34</f>
        <v>4.5179593072605759E-2</v>
      </c>
      <c r="J9" s="33">
        <v>30276.73</v>
      </c>
      <c r="K9" s="15">
        <f>J9/J34</f>
        <v>2.2763253939911035E-2</v>
      </c>
      <c r="L9" s="33">
        <v>29027</v>
      </c>
      <c r="M9" s="22">
        <f>L9/L34</f>
        <v>1.5799543758033094E-2</v>
      </c>
      <c r="N9" s="23">
        <v>45530</v>
      </c>
      <c r="O9" s="22">
        <f>N9/N34</f>
        <v>2.1464440164169922E-2</v>
      </c>
      <c r="P9" s="14">
        <v>49638.67</v>
      </c>
      <c r="Q9" s="13">
        <f>P9/P34</f>
        <v>2.2399882679952979E-2</v>
      </c>
      <c r="R9" s="14">
        <v>49689.25</v>
      </c>
      <c r="S9" s="13">
        <f>R9/R34</f>
        <v>2.1550153102509049E-2</v>
      </c>
      <c r="T9" s="26">
        <v>46403.97</v>
      </c>
      <c r="U9" s="22">
        <f>T9/T34</f>
        <v>2.1038306853524407E-2</v>
      </c>
      <c r="V9" s="26">
        <v>108459.25</v>
      </c>
      <c r="W9" s="22">
        <f>V9/V34</f>
        <v>4.4051243558430778E-2</v>
      </c>
      <c r="X9" s="26">
        <v>158972.35999999999</v>
      </c>
      <c r="Y9" s="22">
        <f>X9/X34</f>
        <v>6.589583596893421E-2</v>
      </c>
      <c r="Z9" s="1">
        <f>SUM(B9:Y9)</f>
        <v>737741.96364554914</v>
      </c>
    </row>
    <row r="10" spans="1:26" x14ac:dyDescent="0.25">
      <c r="A10" s="25" t="s">
        <v>24</v>
      </c>
      <c r="B10" s="23">
        <v>865.76</v>
      </c>
      <c r="C10" s="22">
        <f>B10/B34</f>
        <v>5.4725762306208966E-4</v>
      </c>
      <c r="D10" s="23">
        <v>1942.44</v>
      </c>
      <c r="E10" s="22">
        <f>D10/D34</f>
        <v>1.2803576321694357E-3</v>
      </c>
      <c r="F10" s="23">
        <v>12863</v>
      </c>
      <c r="G10" s="22">
        <f>F10/F34</f>
        <v>7.7330409731235193E-3</v>
      </c>
      <c r="H10" s="21">
        <v>833.28</v>
      </c>
      <c r="I10" s="20">
        <f>H10/H34</f>
        <v>5.3079380567807438E-4</v>
      </c>
      <c r="J10" s="33">
        <v>563.92999999999995</v>
      </c>
      <c r="K10" s="15">
        <f>J10/J34</f>
        <v>4.2398508010389594E-4</v>
      </c>
      <c r="L10" s="33">
        <v>1558.16</v>
      </c>
      <c r="M10" s="22">
        <f>L10/L34</f>
        <v>8.4811441423560292E-4</v>
      </c>
      <c r="N10" s="23">
        <v>1184.28</v>
      </c>
      <c r="O10" s="22">
        <f>N10/N34</f>
        <v>5.5831116181908973E-4</v>
      </c>
      <c r="P10" s="16">
        <v>1875.3</v>
      </c>
      <c r="Q10" s="15">
        <f>P10/P34</f>
        <v>8.4624547736101348E-4</v>
      </c>
      <c r="R10" s="16">
        <v>558</v>
      </c>
      <c r="S10" s="15">
        <f>R10/R34</f>
        <v>2.4200376200486119E-4</v>
      </c>
      <c r="T10" s="26">
        <v>1856</v>
      </c>
      <c r="U10" s="22">
        <f>T10/T34</f>
        <v>8.4146027850938833E-4</v>
      </c>
      <c r="V10" s="26">
        <v>15648</v>
      </c>
      <c r="W10" s="22">
        <f>V10/V34</f>
        <v>6.3555101035856765E-3</v>
      </c>
      <c r="X10" s="26">
        <v>29803.65</v>
      </c>
      <c r="Y10" s="22">
        <f>X10/X34</f>
        <v>1.2353949024066361E-2</v>
      </c>
      <c r="Z10" s="1">
        <f>SUM(B10:Y10)</f>
        <v>69551.83256102934</v>
      </c>
    </row>
    <row r="11" spans="1:26" x14ac:dyDescent="0.25">
      <c r="A11" s="25" t="s">
        <v>23</v>
      </c>
      <c r="B11" s="23">
        <f>2148.41+572</f>
        <v>2720.41</v>
      </c>
      <c r="C11" s="22">
        <f>B11/B34</f>
        <v>1.7196048678090224E-3</v>
      </c>
      <c r="D11" s="23">
        <f>2849.82+332.5</f>
        <v>3182.32</v>
      </c>
      <c r="E11" s="22">
        <f>D11/D34</f>
        <v>2.0976234529794685E-3</v>
      </c>
      <c r="F11" s="23">
        <f>1653.82+156</f>
        <v>1809.82</v>
      </c>
      <c r="G11" s="22">
        <f>F11/F34</f>
        <v>1.0880364000605152E-3</v>
      </c>
      <c r="H11" s="21">
        <v>1382.39</v>
      </c>
      <c r="I11" s="20">
        <f>H11/H34</f>
        <v>8.805732155233696E-4</v>
      </c>
      <c r="J11" s="33">
        <v>2261.1999999999998</v>
      </c>
      <c r="K11" s="15">
        <f>J11/J34</f>
        <v>1.7000604031190563E-3</v>
      </c>
      <c r="L11" s="33">
        <v>2944.6</v>
      </c>
      <c r="M11" s="22">
        <f>L11/L34</f>
        <v>1.6027607589452662E-3</v>
      </c>
      <c r="N11" s="23">
        <v>4159.8599999999997</v>
      </c>
      <c r="O11" s="22">
        <f>N11/N34</f>
        <v>1.9611040206748052E-3</v>
      </c>
      <c r="P11" s="14">
        <v>3635.18</v>
      </c>
      <c r="Q11" s="13">
        <f>P11/P34</f>
        <v>1.6404066732753208E-3</v>
      </c>
      <c r="R11" s="14">
        <v>3245.68</v>
      </c>
      <c r="S11" s="13">
        <f>R11/R34</f>
        <v>1.4076465416916449E-3</v>
      </c>
      <c r="T11" s="34">
        <v>3362</v>
      </c>
      <c r="U11" s="28">
        <f>T11/T34</f>
        <v>1.5242400088084933E-3</v>
      </c>
      <c r="V11" s="26">
        <v>4257.6499999999996</v>
      </c>
      <c r="W11" s="22">
        <f>V11/V34</f>
        <v>1.7292649279480798E-3</v>
      </c>
      <c r="X11" s="26">
        <v>32471</v>
      </c>
      <c r="Y11" s="22">
        <f>X11/X34</f>
        <v>1.3459595679068128E-2</v>
      </c>
      <c r="Z11" s="1">
        <f>SUM(B11:Y11)</f>
        <v>65432.14081091695</v>
      </c>
    </row>
    <row r="12" spans="1:26" x14ac:dyDescent="0.25">
      <c r="A12" s="25" t="s">
        <v>22</v>
      </c>
      <c r="B12" s="23">
        <v>36483.360000000001</v>
      </c>
      <c r="C12" s="22">
        <f>B12/B34</f>
        <v>2.3061583897290842E-2</v>
      </c>
      <c r="D12" s="23">
        <v>25989.89</v>
      </c>
      <c r="E12" s="22">
        <f>D12/D34</f>
        <v>1.7131213330009727E-2</v>
      </c>
      <c r="F12" s="23">
        <v>38725</v>
      </c>
      <c r="G12" s="22">
        <f>F12/F34</f>
        <v>2.3280884061588143E-2</v>
      </c>
      <c r="H12" s="21">
        <v>36754.57</v>
      </c>
      <c r="I12" s="20">
        <f>H12/H34</f>
        <v>2.3412416098263712E-2</v>
      </c>
      <c r="J12" s="33">
        <v>24098</v>
      </c>
      <c r="K12" s="15">
        <f>J12/J34</f>
        <v>1.8117838136548305E-2</v>
      </c>
      <c r="L12" s="33">
        <v>62974.77</v>
      </c>
      <c r="M12" s="22">
        <f>L12/L34</f>
        <v>3.4277487658630576E-2</v>
      </c>
      <c r="N12" s="23">
        <v>54189.2</v>
      </c>
      <c r="O12" s="22">
        <f>N12/N34</f>
        <v>2.5546690993723625E-2</v>
      </c>
      <c r="P12" s="14">
        <v>81532.33</v>
      </c>
      <c r="Q12" s="13">
        <f>P12/P34</f>
        <v>3.6792174863331563E-2</v>
      </c>
      <c r="R12" s="14">
        <v>79248.36</v>
      </c>
      <c r="S12" s="13">
        <f>R12/R34</f>
        <v>3.4369894718128249E-2</v>
      </c>
      <c r="T12" s="26">
        <v>69785.36</v>
      </c>
      <c r="U12" s="22">
        <f>T12/T34</f>
        <v>3.1638797662434229E-2</v>
      </c>
      <c r="V12" s="26">
        <v>78456.36</v>
      </c>
      <c r="W12" s="22">
        <f>V12/V34</f>
        <v>3.1865426167596828E-2</v>
      </c>
      <c r="X12" s="26">
        <v>29803</v>
      </c>
      <c r="Y12" s="22">
        <f>X12/X34</f>
        <v>1.2353679591736239E-2</v>
      </c>
      <c r="Z12" s="1">
        <f>SUM(B12:Y12)</f>
        <v>618040.51184808719</v>
      </c>
    </row>
    <row r="13" spans="1:26" x14ac:dyDescent="0.25">
      <c r="A13" s="25" t="s">
        <v>21</v>
      </c>
      <c r="B13" s="23">
        <v>7173.4</v>
      </c>
      <c r="C13" s="22">
        <f>B13/B34</f>
        <v>4.5343950208759859E-3</v>
      </c>
      <c r="D13" s="23">
        <v>7288.9</v>
      </c>
      <c r="E13" s="22">
        <f>D13/D34</f>
        <v>4.8044720789933272E-3</v>
      </c>
      <c r="F13" s="23">
        <v>20674.650000000001</v>
      </c>
      <c r="G13" s="22">
        <f>F13/F34</f>
        <v>1.2429286756976457E-2</v>
      </c>
      <c r="H13" s="21">
        <v>11307.85</v>
      </c>
      <c r="I13" s="20">
        <f>H13/H34</f>
        <v>7.2030250762490575E-3</v>
      </c>
      <c r="J13" s="33">
        <v>11274.45</v>
      </c>
      <c r="K13" s="15">
        <f>J13/J34</f>
        <v>8.4765814664539401E-3</v>
      </c>
      <c r="L13" s="33">
        <v>9902.5</v>
      </c>
      <c r="M13" s="22">
        <f>L13/L34</f>
        <v>5.3899811232274329E-3</v>
      </c>
      <c r="N13" s="23">
        <v>14177</v>
      </c>
      <c r="O13" s="22">
        <f>N13/N34</f>
        <v>6.6835354317469134E-3</v>
      </c>
      <c r="P13" s="14">
        <v>11704</v>
      </c>
      <c r="Q13" s="13">
        <f>P13/P34</f>
        <v>5.2815320572885951E-3</v>
      </c>
      <c r="R13" s="14">
        <v>14318</v>
      </c>
      <c r="S13" s="13">
        <f>R13/R34</f>
        <v>6.2096950974652376E-3</v>
      </c>
      <c r="T13" s="26">
        <v>46205.5</v>
      </c>
      <c r="U13" s="22">
        <f>T13/T34</f>
        <v>2.0948325915229278E-2</v>
      </c>
      <c r="V13" s="32">
        <v>49856.21</v>
      </c>
      <c r="W13" s="31">
        <f>V13/V34</f>
        <v>2.0249338342375335E-2</v>
      </c>
      <c r="X13" s="26">
        <v>33847.300000000003</v>
      </c>
      <c r="Y13" s="22">
        <f>X13/X34</f>
        <v>1.4030087549755864E-2</v>
      </c>
      <c r="Z13" s="1">
        <f>SUM(B13:Y13)</f>
        <v>237729.87624025592</v>
      </c>
    </row>
    <row r="14" spans="1:26" x14ac:dyDescent="0.25">
      <c r="A14" s="25" t="s">
        <v>20</v>
      </c>
      <c r="B14" s="23">
        <v>106.8</v>
      </c>
      <c r="C14" s="22">
        <f>B14/B34</f>
        <v>6.7509603288476216E-5</v>
      </c>
      <c r="D14" s="23">
        <v>0</v>
      </c>
      <c r="E14" s="22">
        <f>D14/D34</f>
        <v>0</v>
      </c>
      <c r="F14" s="23">
        <v>0</v>
      </c>
      <c r="G14" s="22">
        <f>F14/F34</f>
        <v>0</v>
      </c>
      <c r="H14" s="21">
        <v>12.4</v>
      </c>
      <c r="I14" s="20">
        <f>H14/H34</f>
        <v>7.8987173463999185E-6</v>
      </c>
      <c r="J14" s="33">
        <v>485.02</v>
      </c>
      <c r="K14" s="15">
        <f>J14/J34</f>
        <v>3.6465739285370812E-4</v>
      </c>
      <c r="L14" s="33">
        <v>138.4</v>
      </c>
      <c r="M14" s="22">
        <f>L14/L34</f>
        <v>7.5331824029757814E-5</v>
      </c>
      <c r="N14" s="23">
        <v>3184.5</v>
      </c>
      <c r="O14" s="22">
        <f>N14/N34</f>
        <v>1.5012850802284014E-3</v>
      </c>
      <c r="P14" s="14">
        <v>190</v>
      </c>
      <c r="Q14" s="13">
        <f>P14/P34</f>
        <v>8.5739156774165495E-5</v>
      </c>
      <c r="R14" s="14">
        <v>115</v>
      </c>
      <c r="S14" s="13">
        <f>R14/R34</f>
        <v>4.987532729490867E-5</v>
      </c>
      <c r="T14" s="26">
        <v>273</v>
      </c>
      <c r="U14" s="22">
        <f>T14/T34</f>
        <v>1.2377082760402103E-4</v>
      </c>
      <c r="V14" s="26">
        <v>178</v>
      </c>
      <c r="W14" s="22">
        <f>V14/V34</f>
        <v>7.2295552047434212E-5</v>
      </c>
      <c r="X14" s="26">
        <v>231</v>
      </c>
      <c r="Y14" s="22">
        <f>X14/X34</f>
        <v>9.575210501261857E-5</v>
      </c>
      <c r="Z14" s="1">
        <f>SUM(B14:Y14)</f>
        <v>4914.1224441155864</v>
      </c>
    </row>
    <row r="15" spans="1:26" x14ac:dyDescent="0.25">
      <c r="A15" s="25" t="s">
        <v>19</v>
      </c>
      <c r="B15" s="23">
        <v>32532</v>
      </c>
      <c r="C15" s="22">
        <f>B15/B34</f>
        <v>2.0563880282590902E-2</v>
      </c>
      <c r="D15" s="23">
        <v>168232.6</v>
      </c>
      <c r="E15" s="22">
        <f>D15/D34</f>
        <v>0.11089037158919081</v>
      </c>
      <c r="F15" s="23">
        <v>173782.15</v>
      </c>
      <c r="G15" s="22">
        <f>F15/F34</f>
        <v>0.10447519912520387</v>
      </c>
      <c r="H15" s="21">
        <v>107439</v>
      </c>
      <c r="I15" s="20">
        <f>H15/H34</f>
        <v>6.8437926853214578E-2</v>
      </c>
      <c r="J15" s="33">
        <v>160371.4</v>
      </c>
      <c r="K15" s="15">
        <f>J15/J34</f>
        <v>0.12057361884520054</v>
      </c>
      <c r="L15" s="33">
        <v>176852</v>
      </c>
      <c r="M15" s="22">
        <f>L15/L34</f>
        <v>9.6261443232013938E-2</v>
      </c>
      <c r="N15" s="23">
        <v>149162</v>
      </c>
      <c r="O15" s="22">
        <f>N15/N34</f>
        <v>7.032020258660035E-2</v>
      </c>
      <c r="P15" s="14">
        <v>83594</v>
      </c>
      <c r="Q15" s="13">
        <f>P15/P34</f>
        <v>3.7722521428313636E-2</v>
      </c>
      <c r="R15" s="14">
        <v>85550</v>
      </c>
      <c r="S15" s="13">
        <f>R15/R34</f>
        <v>3.7102906522429882E-2</v>
      </c>
      <c r="T15" s="26">
        <v>101049</v>
      </c>
      <c r="U15" s="22">
        <f>T15/T34</f>
        <v>4.581288776028835E-2</v>
      </c>
      <c r="V15" s="26">
        <v>98742</v>
      </c>
      <c r="W15" s="22">
        <f>V15/V34</f>
        <v>4.0104535956560383E-2</v>
      </c>
      <c r="X15" s="26">
        <v>164041</v>
      </c>
      <c r="Y15" s="22">
        <f>X15/X34</f>
        <v>6.7996844408549625E-2</v>
      </c>
      <c r="Z15" s="1">
        <f>SUM(B15:Y15)</f>
        <v>1501347.9702623384</v>
      </c>
    </row>
    <row r="16" spans="1:26" x14ac:dyDescent="0.25">
      <c r="A16" s="25" t="s">
        <v>18</v>
      </c>
      <c r="B16" s="23">
        <v>2106.46</v>
      </c>
      <c r="C16" s="22">
        <f>B16/B34</f>
        <v>1.3315194657588353E-3</v>
      </c>
      <c r="D16" s="23">
        <v>8361.7000000000007</v>
      </c>
      <c r="E16" s="22">
        <f>D16/D34</f>
        <v>5.5116072634990888E-3</v>
      </c>
      <c r="F16" s="23">
        <v>945.2</v>
      </c>
      <c r="G16" s="22">
        <f>F16/F34</f>
        <v>5.682399384122173E-4</v>
      </c>
      <c r="H16" s="21">
        <v>2381.52</v>
      </c>
      <c r="I16" s="20">
        <f>H16/H34</f>
        <v>1.5170123657095428E-3</v>
      </c>
      <c r="J16" s="33">
        <v>1650.86</v>
      </c>
      <c r="K16" s="15">
        <f>J16/J34</f>
        <v>1.2411824328202395E-3</v>
      </c>
      <c r="L16" s="33">
        <v>3983.74</v>
      </c>
      <c r="M16" s="22">
        <f>L16/L34</f>
        <v>2.168369946967539E-3</v>
      </c>
      <c r="N16" s="23">
        <v>10659.5</v>
      </c>
      <c r="O16" s="22">
        <f>N16/N34</f>
        <v>5.0252624627711243E-3</v>
      </c>
      <c r="P16" s="14">
        <v>4347.66</v>
      </c>
      <c r="Q16" s="13">
        <f>P16/P34</f>
        <v>1.9619194860040442E-3</v>
      </c>
      <c r="R16" s="14">
        <v>3578.82</v>
      </c>
      <c r="S16" s="13">
        <f>R16/R34</f>
        <v>1.5521288593875221E-3</v>
      </c>
      <c r="T16" s="26">
        <v>9012.7000000000007</v>
      </c>
      <c r="U16" s="22">
        <f>T16/T34</f>
        <v>4.0861147910137745E-3</v>
      </c>
      <c r="V16" s="26">
        <v>6952.37</v>
      </c>
      <c r="W16" s="22">
        <f>V16/V34</f>
        <v>2.8237383549888774E-3</v>
      </c>
      <c r="X16" s="34">
        <v>7258.36</v>
      </c>
      <c r="Y16" s="22">
        <f>X16/X34</f>
        <v>3.0086720733306931E-3</v>
      </c>
      <c r="Z16" s="1">
        <f>SUM(B16:Y16)</f>
        <v>61238.920795767444</v>
      </c>
    </row>
    <row r="17" spans="1:26" x14ac:dyDescent="0.25">
      <c r="A17" s="25" t="s">
        <v>17</v>
      </c>
      <c r="B17" s="23">
        <v>18241</v>
      </c>
      <c r="C17" s="22">
        <f>B17/B34</f>
        <v>1.1530362112219987E-2</v>
      </c>
      <c r="D17" s="23">
        <v>22153</v>
      </c>
      <c r="E17" s="22">
        <f>D17/D34</f>
        <v>1.460213063232301E-2</v>
      </c>
      <c r="F17" s="23">
        <v>17680</v>
      </c>
      <c r="G17" s="22">
        <f>F17/F34</f>
        <v>1.0628948488286077E-2</v>
      </c>
      <c r="H17" s="21">
        <v>12036.67</v>
      </c>
      <c r="I17" s="20">
        <f>H17/H34</f>
        <v>7.6672785582170564E-3</v>
      </c>
      <c r="J17" s="33">
        <v>14608.6</v>
      </c>
      <c r="K17" s="15">
        <f>J17/J34</f>
        <v>1.0983328500356028E-2</v>
      </c>
      <c r="L17" s="33">
        <v>26989.34</v>
      </c>
      <c r="M17" s="22">
        <f>L17/L34</f>
        <v>1.4690435054619247E-2</v>
      </c>
      <c r="N17" s="23">
        <v>25699</v>
      </c>
      <c r="O17" s="22">
        <f>N17/N34</f>
        <v>1.2115410669426814E-2</v>
      </c>
      <c r="P17" s="14">
        <v>25239</v>
      </c>
      <c r="Q17" s="13">
        <f>P17/P34</f>
        <v>1.1389318830648226E-2</v>
      </c>
      <c r="R17" s="14">
        <v>19592.36</v>
      </c>
      <c r="S17" s="13">
        <f>R17/R34</f>
        <v>8.4971771085189298E-3</v>
      </c>
      <c r="T17" s="32">
        <v>69555</v>
      </c>
      <c r="U17" s="31">
        <f>T17/T34</f>
        <v>3.1534358659332171E-2</v>
      </c>
      <c r="V17" s="26">
        <v>51879.54</v>
      </c>
      <c r="W17" s="22">
        <f>V17/V34</f>
        <v>2.1071123507117668E-2</v>
      </c>
      <c r="X17" s="26">
        <v>28695.5</v>
      </c>
      <c r="Y17" s="22">
        <f>X17/X34</f>
        <v>1.1894608352335913E-2</v>
      </c>
      <c r="Z17" s="1">
        <f>SUM(B17:Y17)</f>
        <v>332369.17660448042</v>
      </c>
    </row>
    <row r="18" spans="1:26" x14ac:dyDescent="0.25">
      <c r="A18" s="25" t="s">
        <v>16</v>
      </c>
      <c r="B18" s="23">
        <v>3489.76</v>
      </c>
      <c r="C18" s="22">
        <f>B18/B34</f>
        <v>2.2059205353182846E-3</v>
      </c>
      <c r="D18" s="23">
        <v>14423.47</v>
      </c>
      <c r="E18" s="22">
        <f>D18/D34</f>
        <v>9.5072176730642329E-3</v>
      </c>
      <c r="F18" s="23">
        <v>9249.1</v>
      </c>
      <c r="G18" s="22">
        <f>F18/F34</f>
        <v>5.5604189741519667E-3</v>
      </c>
      <c r="H18" s="21">
        <v>14014.6</v>
      </c>
      <c r="I18" s="20">
        <f>H18/H34</f>
        <v>8.9272067841013134E-3</v>
      </c>
      <c r="J18" s="33">
        <v>11760.19</v>
      </c>
      <c r="K18" s="15">
        <f>J18/J34</f>
        <v>8.8417801840424103E-3</v>
      </c>
      <c r="L18" s="33">
        <v>14067.77</v>
      </c>
      <c r="M18" s="22">
        <f>L18/L34</f>
        <v>7.6571587726235995E-3</v>
      </c>
      <c r="N18" s="23">
        <v>3384.8</v>
      </c>
      <c r="O18" s="22">
        <f>N18/N34</f>
        <v>1.5957135310275062E-3</v>
      </c>
      <c r="P18" s="14">
        <v>7618.89</v>
      </c>
      <c r="Q18" s="13">
        <f>P18/P34</f>
        <v>3.4380905481848517E-3</v>
      </c>
      <c r="R18" s="14">
        <v>9441</v>
      </c>
      <c r="S18" s="13">
        <f>R18/R34</f>
        <v>4.094547521662893E-3</v>
      </c>
      <c r="T18" s="26">
        <v>33239.199999999997</v>
      </c>
      <c r="U18" s="22">
        <f>T18/T34</f>
        <v>1.5069755651632143E-2</v>
      </c>
      <c r="V18" s="26">
        <v>36859.199999999997</v>
      </c>
      <c r="W18" s="22">
        <f>V18/V34</f>
        <v>1.4970540517004419E-2</v>
      </c>
      <c r="X18" s="26">
        <v>22458</v>
      </c>
      <c r="Y18" s="22">
        <f>X18/X34</f>
        <v>9.3090942613566572E-3</v>
      </c>
      <c r="Z18" s="1">
        <f>SUM(B18:Y18)</f>
        <v>180006.07117744494</v>
      </c>
    </row>
    <row r="19" spans="1:26" x14ac:dyDescent="0.25">
      <c r="A19" s="25" t="s">
        <v>15</v>
      </c>
      <c r="B19" s="23">
        <v>0</v>
      </c>
      <c r="C19" s="22">
        <f>B19/B34</f>
        <v>0</v>
      </c>
      <c r="D19" s="23">
        <v>0</v>
      </c>
      <c r="E19" s="22">
        <f>D19/D34</f>
        <v>0</v>
      </c>
      <c r="F19" s="23">
        <v>0</v>
      </c>
      <c r="G19" s="22">
        <f>F19/F34</f>
        <v>0</v>
      </c>
      <c r="H19" s="21">
        <v>0</v>
      </c>
      <c r="I19" s="20">
        <v>0</v>
      </c>
      <c r="J19" s="19"/>
      <c r="K19" s="15"/>
      <c r="L19" s="27"/>
      <c r="M19" s="17"/>
      <c r="N19" s="18">
        <v>0</v>
      </c>
      <c r="O19" s="17">
        <v>0</v>
      </c>
      <c r="P19" s="14">
        <v>0</v>
      </c>
      <c r="Q19" s="13">
        <v>0</v>
      </c>
      <c r="R19" s="14">
        <v>0</v>
      </c>
      <c r="S19" s="13">
        <v>0</v>
      </c>
      <c r="T19" s="26">
        <v>0</v>
      </c>
      <c r="U19" s="22">
        <v>0</v>
      </c>
      <c r="V19" s="26">
        <v>0</v>
      </c>
      <c r="W19" s="22">
        <v>0</v>
      </c>
      <c r="X19" s="26">
        <v>0</v>
      </c>
      <c r="Y19" s="22">
        <v>0</v>
      </c>
      <c r="Z19" s="1">
        <f>SUM(B19:Y19)</f>
        <v>0</v>
      </c>
    </row>
    <row r="20" spans="1:26" x14ac:dyDescent="0.25">
      <c r="A20" s="25" t="s">
        <v>14</v>
      </c>
      <c r="B20" s="23">
        <v>0</v>
      </c>
      <c r="C20" s="22">
        <f>B20/B34</f>
        <v>0</v>
      </c>
      <c r="D20" s="23">
        <v>0</v>
      </c>
      <c r="E20" s="22">
        <f>D20/D34</f>
        <v>0</v>
      </c>
      <c r="F20" s="23">
        <v>578</v>
      </c>
      <c r="G20" s="22">
        <f>F20/F34</f>
        <v>3.4748485442473713E-4</v>
      </c>
      <c r="H20" s="21">
        <v>0</v>
      </c>
      <c r="I20" s="20">
        <v>0</v>
      </c>
      <c r="J20" s="19">
        <v>1145</v>
      </c>
      <c r="K20" s="15"/>
      <c r="L20" s="27"/>
      <c r="M20" s="17"/>
      <c r="N20" s="18">
        <v>895</v>
      </c>
      <c r="O20" s="17">
        <v>0</v>
      </c>
      <c r="P20" s="14">
        <v>1883.26</v>
      </c>
      <c r="Q20" s="13">
        <v>0</v>
      </c>
      <c r="R20" s="14">
        <v>560</v>
      </c>
      <c r="S20" s="13">
        <f>R20/R34</f>
        <v>2.4287115900129439E-4</v>
      </c>
      <c r="T20" s="26">
        <v>0</v>
      </c>
      <c r="U20" s="22">
        <v>0</v>
      </c>
      <c r="V20" s="26">
        <v>0</v>
      </c>
      <c r="W20" s="22">
        <v>0</v>
      </c>
      <c r="X20" s="26">
        <v>0</v>
      </c>
      <c r="Y20" s="22">
        <v>0</v>
      </c>
      <c r="Z20" s="1">
        <f>SUM(B20:Y20)</f>
        <v>5061.2605903560134</v>
      </c>
    </row>
    <row r="21" spans="1:26" x14ac:dyDescent="0.25">
      <c r="A21" s="25" t="s">
        <v>13</v>
      </c>
      <c r="B21" s="23">
        <v>0</v>
      </c>
      <c r="C21" s="22">
        <f>B21/B34</f>
        <v>0</v>
      </c>
      <c r="D21" s="23">
        <v>598</v>
      </c>
      <c r="E21" s="22">
        <f>D21/D34</f>
        <v>3.9417117853695482E-4</v>
      </c>
      <c r="F21" s="23">
        <v>0</v>
      </c>
      <c r="G21" s="22">
        <f>F21/F34</f>
        <v>0</v>
      </c>
      <c r="H21" s="21">
        <v>0</v>
      </c>
      <c r="I21" s="20">
        <v>0</v>
      </c>
      <c r="J21" s="19"/>
      <c r="K21" s="15"/>
      <c r="L21" s="27">
        <v>360</v>
      </c>
      <c r="M21" s="17"/>
      <c r="N21" s="18">
        <v>0</v>
      </c>
      <c r="O21" s="17">
        <v>0</v>
      </c>
      <c r="P21" s="14">
        <v>0</v>
      </c>
      <c r="Q21" s="13">
        <v>0</v>
      </c>
      <c r="R21" s="14">
        <v>460</v>
      </c>
      <c r="S21" s="13">
        <v>0</v>
      </c>
      <c r="T21" s="26">
        <v>360</v>
      </c>
      <c r="U21" s="22">
        <f>T21/T34</f>
        <v>1.6321427815914861E-4</v>
      </c>
      <c r="V21" s="26">
        <v>260</v>
      </c>
      <c r="W21" s="22">
        <f>V21/V34</f>
        <v>1.0560024456366795E-4</v>
      </c>
      <c r="X21" s="26">
        <v>260</v>
      </c>
      <c r="Y21" s="22">
        <v>0</v>
      </c>
      <c r="Z21" s="1">
        <f>SUM(B21:Y21)</f>
        <v>2298.0006629857012</v>
      </c>
    </row>
    <row r="22" spans="1:26" x14ac:dyDescent="0.25">
      <c r="A22" s="25" t="s">
        <v>12</v>
      </c>
      <c r="B22" s="23">
        <v>0</v>
      </c>
      <c r="C22" s="22">
        <f>B22/B34</f>
        <v>0</v>
      </c>
      <c r="D22" s="23">
        <v>0</v>
      </c>
      <c r="E22" s="22">
        <f>D22/D34</f>
        <v>0</v>
      </c>
      <c r="F22" s="23">
        <v>0</v>
      </c>
      <c r="G22" s="22">
        <f>F22/F34</f>
        <v>0</v>
      </c>
      <c r="H22" s="21">
        <v>0</v>
      </c>
      <c r="I22" s="20">
        <v>0</v>
      </c>
      <c r="J22" s="19"/>
      <c r="K22" s="15"/>
      <c r="L22" s="19"/>
      <c r="M22" s="15"/>
      <c r="N22" s="30">
        <v>0</v>
      </c>
      <c r="O22" s="15">
        <v>0</v>
      </c>
      <c r="P22" s="14">
        <v>0</v>
      </c>
      <c r="Q22" s="13">
        <v>0</v>
      </c>
      <c r="R22" s="14">
        <v>0</v>
      </c>
      <c r="S22" s="13">
        <v>0</v>
      </c>
      <c r="T22" s="26">
        <v>0</v>
      </c>
      <c r="U22" s="22">
        <v>0</v>
      </c>
      <c r="V22" s="26">
        <v>0</v>
      </c>
      <c r="W22" s="22">
        <v>0</v>
      </c>
      <c r="X22" s="26">
        <v>0</v>
      </c>
      <c r="Y22" s="22">
        <v>0</v>
      </c>
      <c r="Z22" s="1">
        <f>SUM(B22:Y22)</f>
        <v>0</v>
      </c>
    </row>
    <row r="23" spans="1:26" x14ac:dyDescent="0.25">
      <c r="A23" s="25" t="s">
        <v>11</v>
      </c>
      <c r="B23" s="23">
        <v>0</v>
      </c>
      <c r="C23" s="22">
        <f>B23/B34</f>
        <v>0</v>
      </c>
      <c r="D23" s="23">
        <v>0</v>
      </c>
      <c r="E23" s="22">
        <f>D23/D34</f>
        <v>0</v>
      </c>
      <c r="F23" s="23">
        <v>0</v>
      </c>
      <c r="G23" s="22">
        <f>F23/F34</f>
        <v>0</v>
      </c>
      <c r="H23" s="21">
        <v>0</v>
      </c>
      <c r="I23" s="20">
        <v>0</v>
      </c>
      <c r="J23" s="19"/>
      <c r="K23" s="15"/>
      <c r="L23" s="19"/>
      <c r="M23" s="15"/>
      <c r="N23" s="30">
        <v>0</v>
      </c>
      <c r="O23" s="15">
        <v>0</v>
      </c>
      <c r="P23" s="14">
        <v>0</v>
      </c>
      <c r="Q23" s="13">
        <v>0</v>
      </c>
      <c r="R23" s="14">
        <v>0</v>
      </c>
      <c r="S23" s="13">
        <v>0</v>
      </c>
      <c r="T23" s="26">
        <v>0</v>
      </c>
      <c r="U23" s="22">
        <v>0</v>
      </c>
      <c r="V23" s="26">
        <v>0</v>
      </c>
      <c r="W23" s="22">
        <v>0</v>
      </c>
      <c r="X23" s="26">
        <v>0</v>
      </c>
      <c r="Y23" s="22">
        <v>0</v>
      </c>
      <c r="Z23" s="1">
        <f>SUM(B23:Y23)</f>
        <v>0</v>
      </c>
    </row>
    <row r="24" spans="1:26" x14ac:dyDescent="0.25">
      <c r="A24" s="25" t="s">
        <v>10</v>
      </c>
      <c r="B24" s="23">
        <v>32679</v>
      </c>
      <c r="C24" s="22">
        <f>B24/B34</f>
        <v>2.0656800803971108E-2</v>
      </c>
      <c r="D24" s="23">
        <v>32881</v>
      </c>
      <c r="E24" s="22">
        <f>D24/D34</f>
        <v>2.1673482477380622E-2</v>
      </c>
      <c r="F24" s="23">
        <v>35821</v>
      </c>
      <c r="G24" s="22">
        <f>F24/F34</f>
        <v>2.1535043201294998E-2</v>
      </c>
      <c r="H24" s="21">
        <v>24426.7</v>
      </c>
      <c r="I24" s="20">
        <f>H24/H34</f>
        <v>1.5559645081073135E-2</v>
      </c>
      <c r="J24" s="19">
        <v>12716</v>
      </c>
      <c r="K24" s="15">
        <f>J24/J34</f>
        <v>9.5603962878391662E-3</v>
      </c>
      <c r="L24" s="19">
        <v>27462.01</v>
      </c>
      <c r="M24" s="15">
        <f>L24/L34</f>
        <v>1.4947711740053824E-2</v>
      </c>
      <c r="N24" s="30">
        <v>24177.01</v>
      </c>
      <c r="O24" s="15">
        <f>N24/N34</f>
        <v>1.1397891159533007E-2</v>
      </c>
      <c r="P24" s="14">
        <v>39832.39</v>
      </c>
      <c r="Q24" s="13">
        <f>P24/P34</f>
        <v>1.7974713320524749E-2</v>
      </c>
      <c r="R24" s="14">
        <v>37222</v>
      </c>
      <c r="S24" s="13">
        <f>R24/R34</f>
        <v>1.6143125500618177E-2</v>
      </c>
      <c r="T24" s="32">
        <f>25490.04+9600</f>
        <v>35090.04</v>
      </c>
      <c r="U24" s="31">
        <f>T24/T34</f>
        <v>1.5908876525487919E-2</v>
      </c>
      <c r="V24" s="26">
        <v>55748.05</v>
      </c>
      <c r="W24" s="22">
        <f>V24/V34</f>
        <v>2.2642337361336879E-2</v>
      </c>
      <c r="X24" s="26">
        <v>259960</v>
      </c>
      <c r="Y24" s="22">
        <f>X24/X34</f>
        <v>0.10775635159775031</v>
      </c>
      <c r="Z24" s="1">
        <f>SUM(B24:Y24)</f>
        <v>618015.49575637502</v>
      </c>
    </row>
    <row r="25" spans="1:26" x14ac:dyDescent="0.25">
      <c r="A25" s="25" t="s">
        <v>9</v>
      </c>
      <c r="B25" s="23">
        <v>101047.8</v>
      </c>
      <c r="C25" s="22">
        <f>B25/B34</f>
        <v>6.3873566396753623E-2</v>
      </c>
      <c r="D25" s="23">
        <v>135620.98000000001</v>
      </c>
      <c r="E25" s="22">
        <f>D25/D34</f>
        <v>8.9394450703907655E-2</v>
      </c>
      <c r="F25" s="23">
        <v>119667.94</v>
      </c>
      <c r="G25" s="22">
        <f>F25/F34</f>
        <v>7.1942554861951863E-2</v>
      </c>
      <c r="H25" s="21">
        <v>88453.97</v>
      </c>
      <c r="I25" s="20">
        <f>H25/H34</f>
        <v>5.6344589290075638E-2</v>
      </c>
      <c r="J25" s="19">
        <v>141740.23000000001</v>
      </c>
      <c r="K25" s="15">
        <f>J25/J34</f>
        <v>0.10656596168051823</v>
      </c>
      <c r="L25" s="19">
        <v>170156.36</v>
      </c>
      <c r="M25" s="15">
        <f>L25/L34</f>
        <v>9.2616972319827462E-2</v>
      </c>
      <c r="N25" s="30">
        <v>108666.9</v>
      </c>
      <c r="O25" s="15">
        <f>N25/N34</f>
        <v>5.1229391014184854E-2</v>
      </c>
      <c r="P25" s="14">
        <v>562954.14</v>
      </c>
      <c r="Q25" s="13">
        <f>P25/P34</f>
        <v>0.25403796455855532</v>
      </c>
      <c r="R25" s="14">
        <v>573845.29</v>
      </c>
      <c r="S25" s="13">
        <f>R25/R34</f>
        <v>0.24887584048166767</v>
      </c>
      <c r="T25" s="26">
        <v>584248</v>
      </c>
      <c r="U25" s="22">
        <f>T25/T34</f>
        <v>0.26488226551646182</v>
      </c>
      <c r="V25" s="26">
        <v>548659.65</v>
      </c>
      <c r="W25" s="22">
        <f>V25/V34</f>
        <v>0.22284074316237099</v>
      </c>
      <c r="X25" s="26">
        <v>489325.25</v>
      </c>
      <c r="Y25" s="22">
        <f>X25/X34</f>
        <v>0.20283083430011184</v>
      </c>
      <c r="Z25" s="1">
        <f>SUM(B25:Y25)</f>
        <v>3624388.2354351343</v>
      </c>
    </row>
    <row r="26" spans="1:26" x14ac:dyDescent="0.25">
      <c r="A26" s="25" t="s">
        <v>8</v>
      </c>
      <c r="B26" s="23">
        <v>256000</v>
      </c>
      <c r="C26" s="22">
        <f>B26/B34</f>
        <v>0.16182077192743363</v>
      </c>
      <c r="D26" s="23">
        <v>256000</v>
      </c>
      <c r="E26" s="22">
        <f>D26/D34</f>
        <v>0.16874217676498399</v>
      </c>
      <c r="F26" s="23">
        <v>224000</v>
      </c>
      <c r="G26" s="22">
        <f>F26/F34</f>
        <v>0.13466541071131682</v>
      </c>
      <c r="H26" s="21">
        <v>94000</v>
      </c>
      <c r="I26" s="20">
        <f>H26/H34</f>
        <v>5.9877373432386471E-2</v>
      </c>
      <c r="J26" s="19">
        <v>66566</v>
      </c>
      <c r="K26" s="15">
        <f>J26/J34</f>
        <v>5.0046975408642808E-2</v>
      </c>
      <c r="L26" s="19">
        <v>131020</v>
      </c>
      <c r="M26" s="15">
        <f>L26/L34</f>
        <v>7.1314852488286617E-2</v>
      </c>
      <c r="N26" s="30">
        <v>12</v>
      </c>
      <c r="O26" s="15">
        <f>N26/N34</f>
        <v>5.6572212161220969E-6</v>
      </c>
      <c r="P26" s="14">
        <v>0</v>
      </c>
      <c r="Q26" s="13">
        <v>0</v>
      </c>
      <c r="R26" s="14">
        <v>99000</v>
      </c>
      <c r="S26" s="13">
        <f>R26/R34</f>
        <v>4.2936151323443111E-2</v>
      </c>
      <c r="T26" s="26">
        <v>32000</v>
      </c>
      <c r="U26" s="22">
        <f>T26/T34</f>
        <v>1.4507935836368764E-2</v>
      </c>
      <c r="V26" s="26">
        <v>0</v>
      </c>
      <c r="W26" s="22">
        <v>0</v>
      </c>
      <c r="X26" s="26">
        <v>0</v>
      </c>
      <c r="Y26" s="22">
        <v>0</v>
      </c>
      <c r="Z26" s="1">
        <f>SUM(B26:Y26)</f>
        <v>1158598.703917305</v>
      </c>
    </row>
    <row r="27" spans="1:26" x14ac:dyDescent="0.25">
      <c r="A27" s="25" t="s">
        <v>7</v>
      </c>
      <c r="B27" s="23">
        <v>0</v>
      </c>
      <c r="C27" s="22">
        <f>B27/B34</f>
        <v>0</v>
      </c>
      <c r="D27" s="23">
        <v>0</v>
      </c>
      <c r="E27" s="22">
        <f>D27/D34</f>
        <v>0</v>
      </c>
      <c r="F27" s="23">
        <v>0</v>
      </c>
      <c r="G27" s="22">
        <f>F27/F34</f>
        <v>0</v>
      </c>
      <c r="H27" s="21">
        <v>0</v>
      </c>
      <c r="I27" s="20">
        <v>0</v>
      </c>
      <c r="J27" s="19">
        <v>0</v>
      </c>
      <c r="K27" s="15">
        <v>0</v>
      </c>
      <c r="L27" s="19">
        <v>0</v>
      </c>
      <c r="M27" s="15">
        <v>0</v>
      </c>
      <c r="N27" s="30">
        <v>0</v>
      </c>
      <c r="O27" s="15">
        <v>0</v>
      </c>
      <c r="P27" s="14">
        <v>0</v>
      </c>
      <c r="Q27" s="13">
        <v>0</v>
      </c>
      <c r="R27" s="14">
        <v>0</v>
      </c>
      <c r="S27" s="13">
        <v>0</v>
      </c>
      <c r="T27" s="26">
        <v>0</v>
      </c>
      <c r="U27" s="22">
        <v>0</v>
      </c>
      <c r="V27" s="26">
        <v>0</v>
      </c>
      <c r="W27" s="22">
        <v>0</v>
      </c>
      <c r="X27" s="26">
        <v>0</v>
      </c>
      <c r="Y27" s="22">
        <v>0</v>
      </c>
      <c r="Z27" s="1">
        <f>SUM(B27:Y27)</f>
        <v>0</v>
      </c>
    </row>
    <row r="28" spans="1:26" x14ac:dyDescent="0.25">
      <c r="A28" s="25" t="s">
        <v>6</v>
      </c>
      <c r="B28" s="23">
        <v>751.72</v>
      </c>
      <c r="C28" s="22">
        <f>B28/B34</f>
        <v>4.7517152606754069E-4</v>
      </c>
      <c r="D28" s="23">
        <v>859.5</v>
      </c>
      <c r="E28" s="22">
        <f>D28/D34</f>
        <v>5.66538675505874E-4</v>
      </c>
      <c r="F28" s="23">
        <v>836.8</v>
      </c>
      <c r="G28" s="22">
        <f>F28/F34</f>
        <v>5.0307149858584786E-4</v>
      </c>
      <c r="H28" s="21">
        <v>1016</v>
      </c>
      <c r="I28" s="20">
        <f>H28/H34</f>
        <v>6.4718522773728356E-4</v>
      </c>
      <c r="J28" s="19">
        <v>854.2</v>
      </c>
      <c r="K28" s="15">
        <f>J28/J34</f>
        <v>6.4222165060335136E-4</v>
      </c>
      <c r="L28" s="19">
        <v>0</v>
      </c>
      <c r="M28" s="15">
        <v>0</v>
      </c>
      <c r="N28" s="30">
        <v>1190</v>
      </c>
      <c r="O28" s="15">
        <f>N28/N34</f>
        <v>5.6100777059877455E-4</v>
      </c>
      <c r="P28" s="14">
        <v>1438</v>
      </c>
      <c r="Q28" s="13">
        <f>P28/P34</f>
        <v>6.4891003916447369E-4</v>
      </c>
      <c r="R28" s="14">
        <v>110</v>
      </c>
      <c r="S28" s="13">
        <f>R28/R34</f>
        <v>4.7706834803825683E-5</v>
      </c>
      <c r="T28" s="26">
        <v>0</v>
      </c>
      <c r="U28" s="22">
        <v>0</v>
      </c>
      <c r="V28" s="26">
        <v>185</v>
      </c>
      <c r="W28" s="22">
        <f>V28/V34</f>
        <v>7.5138635554917571E-5</v>
      </c>
      <c r="X28" s="26">
        <v>0</v>
      </c>
      <c r="Y28" s="22">
        <v>0</v>
      </c>
      <c r="Z28" s="1">
        <f>SUM(B28:Y28)</f>
        <v>7241.224166951858</v>
      </c>
    </row>
    <row r="29" spans="1:26" x14ac:dyDescent="0.25">
      <c r="A29" s="25" t="s">
        <v>5</v>
      </c>
      <c r="B29" s="23">
        <v>0</v>
      </c>
      <c r="C29" s="22">
        <f>B29/B34</f>
        <v>0</v>
      </c>
      <c r="D29" s="23">
        <v>0</v>
      </c>
      <c r="E29" s="22">
        <f>D29/D34</f>
        <v>0</v>
      </c>
      <c r="F29" s="23">
        <v>0</v>
      </c>
      <c r="G29" s="22">
        <f>F29/F34</f>
        <v>0</v>
      </c>
      <c r="H29" s="21">
        <v>0</v>
      </c>
      <c r="I29" s="20">
        <v>0</v>
      </c>
      <c r="J29" s="19">
        <v>0</v>
      </c>
      <c r="K29" s="15">
        <v>0</v>
      </c>
      <c r="L29" s="27">
        <v>307097.31</v>
      </c>
      <c r="M29" s="17">
        <f>L29/L34</f>
        <v>0.16715462801251435</v>
      </c>
      <c r="N29" s="18">
        <v>163.6</v>
      </c>
      <c r="O29" s="17">
        <f>N29/N34</f>
        <v>7.7126782579797914E-5</v>
      </c>
      <c r="P29" s="14">
        <v>20378.84</v>
      </c>
      <c r="Q29" s="13">
        <f>P29/P34</f>
        <v>9.1961292507138671E-3</v>
      </c>
      <c r="R29" s="14">
        <v>17325.259999999998</v>
      </c>
      <c r="S29" s="13">
        <f>R29/R34</f>
        <v>7.5139392432120805E-3</v>
      </c>
      <c r="T29" s="26">
        <v>20.51</v>
      </c>
      <c r="U29" s="22">
        <f>T29/T34</f>
        <v>9.2986801251226057E-6</v>
      </c>
      <c r="V29" s="26">
        <v>15.23</v>
      </c>
      <c r="W29" s="22">
        <v>0</v>
      </c>
      <c r="X29" s="26">
        <v>0</v>
      </c>
      <c r="Y29" s="22">
        <v>0</v>
      </c>
      <c r="Z29" s="1">
        <f>SUM(B29:Y29)</f>
        <v>345000.93395112199</v>
      </c>
    </row>
    <row r="30" spans="1:26" x14ac:dyDescent="0.25">
      <c r="A30" s="25" t="s">
        <v>4</v>
      </c>
      <c r="B30" s="23">
        <v>0</v>
      </c>
      <c r="C30" s="22">
        <f>B30/B34</f>
        <v>0</v>
      </c>
      <c r="D30" s="24">
        <v>0</v>
      </c>
      <c r="E30" s="22">
        <f>D30/D34</f>
        <v>0</v>
      </c>
      <c r="F30" s="23">
        <v>0</v>
      </c>
      <c r="G30" s="22">
        <f>F30/F34</f>
        <v>0</v>
      </c>
      <c r="H30" s="21">
        <v>0</v>
      </c>
      <c r="I30" s="20">
        <v>0</v>
      </c>
      <c r="J30" s="19">
        <v>0</v>
      </c>
      <c r="K30" s="15">
        <v>0</v>
      </c>
      <c r="L30" s="27">
        <v>0</v>
      </c>
      <c r="M30" s="17">
        <v>0</v>
      </c>
      <c r="N30" s="18">
        <v>0</v>
      </c>
      <c r="O30" s="17">
        <v>0</v>
      </c>
      <c r="P30" s="16">
        <v>0</v>
      </c>
      <c r="Q30" s="15">
        <v>0</v>
      </c>
      <c r="R30" s="16">
        <v>0</v>
      </c>
      <c r="S30" s="15">
        <v>0</v>
      </c>
      <c r="T30" s="26">
        <v>0</v>
      </c>
      <c r="U30" s="22">
        <v>0</v>
      </c>
      <c r="V30" s="26"/>
      <c r="W30" s="22">
        <v>0</v>
      </c>
      <c r="X30" s="26">
        <v>0</v>
      </c>
      <c r="Y30" s="22">
        <v>0</v>
      </c>
      <c r="Z30" s="1">
        <f>SUM(B30:Y30)</f>
        <v>0</v>
      </c>
    </row>
    <row r="31" spans="1:26" x14ac:dyDescent="0.25">
      <c r="A31" s="25" t="s">
        <v>3</v>
      </c>
      <c r="B31" s="23">
        <v>850311.5</v>
      </c>
      <c r="C31" s="22">
        <f>B31/B34</f>
        <v>0.53749243479989839</v>
      </c>
      <c r="D31" s="23">
        <v>605143</v>
      </c>
      <c r="E31" s="22">
        <f>D31/D34</f>
        <v>0.39887948075817464</v>
      </c>
      <c r="F31" s="23">
        <v>656150</v>
      </c>
      <c r="G31" s="22">
        <f>F31/F34</f>
        <v>0.39446745195638627</v>
      </c>
      <c r="H31" s="21">
        <v>935547.23</v>
      </c>
      <c r="I31" s="20">
        <f>H31/H34</f>
        <v>0.59593734951430588</v>
      </c>
      <c r="J31" s="19">
        <v>718566.20799999998</v>
      </c>
      <c r="K31" s="15">
        <f>J31/J34</f>
        <v>0.54024675271546607</v>
      </c>
      <c r="L31" s="29">
        <v>616733.81999999995</v>
      </c>
      <c r="M31" s="28">
        <f>L31/L34</f>
        <v>0.33569135550173645</v>
      </c>
      <c r="N31" s="18">
        <v>1532910.2</v>
      </c>
      <c r="O31" s="17">
        <f>N31/N34</f>
        <v>0.72266767548749722</v>
      </c>
      <c r="P31" s="14">
        <v>1062894.0800000001</v>
      </c>
      <c r="Q31" s="13">
        <f>P31/P34</f>
        <v>0.47964022189185479</v>
      </c>
      <c r="R31" s="14">
        <v>1124589.23</v>
      </c>
      <c r="S31" s="13">
        <f>R31/R34</f>
        <v>0.48773266016155931</v>
      </c>
      <c r="T31" s="14">
        <v>948652</v>
      </c>
      <c r="U31" s="13">
        <f>T31/T34</f>
        <v>0.43009319834509069</v>
      </c>
      <c r="V31" s="14">
        <v>1159435</v>
      </c>
      <c r="W31" s="13">
        <f>V31/V34</f>
        <v>0.47091007521413975</v>
      </c>
      <c r="X31" s="14">
        <v>939556.02</v>
      </c>
      <c r="Y31" s="13">
        <f>X31/X34</f>
        <v>0.38945656576743704</v>
      </c>
      <c r="Z31" s="1">
        <f>SUM(B31:Y31)</f>
        <v>11150494.071215224</v>
      </c>
    </row>
    <row r="32" spans="1:26" x14ac:dyDescent="0.25">
      <c r="A32" s="25" t="s">
        <v>2</v>
      </c>
      <c r="B32" s="23"/>
      <c r="C32" s="22">
        <f>B32/B34</f>
        <v>0</v>
      </c>
      <c r="D32" s="23"/>
      <c r="E32" s="22">
        <f>D32/D34</f>
        <v>0</v>
      </c>
      <c r="F32" s="23"/>
      <c r="G32" s="22">
        <f>F32/F34</f>
        <v>0</v>
      </c>
      <c r="H32" s="21">
        <v>0</v>
      </c>
      <c r="I32" s="20"/>
      <c r="J32" s="19">
        <v>245</v>
      </c>
      <c r="K32" s="15">
        <f>J32/J34</f>
        <v>1.842007778012422E-4</v>
      </c>
      <c r="L32" s="27">
        <v>0</v>
      </c>
      <c r="M32" s="17">
        <v>0</v>
      </c>
      <c r="N32" s="18">
        <v>7135</v>
      </c>
      <c r="O32" s="17">
        <f>N32/N34</f>
        <v>3.3636894480859299E-3</v>
      </c>
      <c r="P32" s="14">
        <v>10000</v>
      </c>
      <c r="Q32" s="13">
        <f>P32/P34</f>
        <v>4.5125871986402893E-3</v>
      </c>
      <c r="R32" s="14">
        <v>7800</v>
      </c>
      <c r="S32" s="13">
        <f>R32/R34</f>
        <v>3.3828482860894576E-3</v>
      </c>
      <c r="T32" s="26">
        <v>2000</v>
      </c>
      <c r="U32" s="22">
        <f>T32/T34</f>
        <v>9.0674598977304773E-4</v>
      </c>
      <c r="V32" s="26">
        <v>5478</v>
      </c>
      <c r="W32" s="22">
        <f>V32/V34</f>
        <v>2.2249159219991268E-3</v>
      </c>
      <c r="X32" s="26">
        <v>200</v>
      </c>
      <c r="Y32" s="22">
        <f>X32/X34</f>
        <v>8.2902255422180572E-5</v>
      </c>
      <c r="Z32" s="1">
        <f>SUM(B32:Y32)</f>
        <v>32858.014657889878</v>
      </c>
    </row>
    <row r="33" spans="1:26" x14ac:dyDescent="0.25">
      <c r="A33" s="25" t="s">
        <v>1</v>
      </c>
      <c r="B33" s="23">
        <v>186775.17</v>
      </c>
      <c r="C33" s="22">
        <f>B33/B34</f>
        <v>0.11806289916514706</v>
      </c>
      <c r="D33" s="24">
        <v>148543.23000000001</v>
      </c>
      <c r="E33" s="22">
        <f>D33/D34</f>
        <v>9.7912140523053415E-2</v>
      </c>
      <c r="F33" s="23">
        <v>253194.23999999999</v>
      </c>
      <c r="G33" s="22">
        <f>F33/F34</f>
        <v>0.1522165460684809</v>
      </c>
      <c r="H33" s="21">
        <v>120151.33</v>
      </c>
      <c r="I33" s="20">
        <f>H33/H34</f>
        <v>7.6535596327743607E-2</v>
      </c>
      <c r="J33" s="19">
        <v>103782.23</v>
      </c>
      <c r="K33" s="15">
        <f>J33/J34</f>
        <v>7.8027622399785349E-2</v>
      </c>
      <c r="L33" s="19">
        <v>224081.22</v>
      </c>
      <c r="M33" s="15">
        <f>L33/L34</f>
        <v>0.12196854792928792</v>
      </c>
      <c r="N33" s="18">
        <v>105022</v>
      </c>
      <c r="O33" s="17">
        <f>N33/N34</f>
        <v>4.9511057213297904E-2</v>
      </c>
      <c r="P33" s="16">
        <v>209602.55</v>
      </c>
      <c r="Q33" s="15">
        <f>P33/P34</f>
        <v>9.458497839323611E-2</v>
      </c>
      <c r="R33" s="16">
        <v>143848.78</v>
      </c>
      <c r="S33" s="15">
        <f>R33/R34</f>
        <v>6.238699985628967E-2</v>
      </c>
      <c r="T33" s="16">
        <v>183200.1</v>
      </c>
      <c r="U33" s="15">
        <f>T33/T34</f>
        <v>8.3057978000510665E-2</v>
      </c>
      <c r="V33" s="14">
        <v>201458</v>
      </c>
      <c r="W33" s="13">
        <f>V33/V34</f>
        <v>8.1823131035797761E-2</v>
      </c>
      <c r="X33" s="12">
        <v>175033.09</v>
      </c>
      <c r="Y33" s="11">
        <f>X33/X34</f>
        <v>7.2553189672567603E-2</v>
      </c>
      <c r="Z33" s="1">
        <f>SUM(B33:Y33)</f>
        <v>2054693.028640687</v>
      </c>
    </row>
    <row r="34" spans="1:26" x14ac:dyDescent="0.25">
      <c r="A34" s="10" t="s">
        <v>0</v>
      </c>
      <c r="B34" s="3">
        <f>SUM(B5:B33)</f>
        <v>1581997.15</v>
      </c>
      <c r="C34" s="9">
        <f>SUM(C5:C33)</f>
        <v>1.0000000000000002</v>
      </c>
      <c r="D34" s="3">
        <f>SUM(D5:D33)</f>
        <v>1517107.37</v>
      </c>
      <c r="E34" s="9">
        <f>SUM(E5:E33)</f>
        <v>0.99999999999999978</v>
      </c>
      <c r="F34" s="3">
        <f>SUM(F5:F33)</f>
        <v>1663381.85</v>
      </c>
      <c r="G34" s="9">
        <f>SUM(G5:G33)</f>
        <v>0.99999999999999989</v>
      </c>
      <c r="H34" s="8">
        <f>SUM(H5:H33)</f>
        <v>1569875.1400000001</v>
      </c>
      <c r="I34" s="7">
        <f>SUM(I5:I33)</f>
        <v>0.99999999999999989</v>
      </c>
      <c r="J34" s="6">
        <f>SUM(J5:J33)</f>
        <v>1330070.388</v>
      </c>
      <c r="K34" s="2">
        <f>SUM(K5:K33)</f>
        <v>0.9991391433037452</v>
      </c>
      <c r="L34" s="6">
        <f>SUM(L5:L33)</f>
        <v>1837204.95</v>
      </c>
      <c r="M34" s="2">
        <f>SUM(M5:M33)</f>
        <v>0.99980405016870877</v>
      </c>
      <c r="N34" s="5">
        <f>SUM(N5:N33)</f>
        <v>2121182.7399999998</v>
      </c>
      <c r="O34" s="4">
        <f>SUM(O5:O33)</f>
        <v>0.99957806558429763</v>
      </c>
      <c r="P34" s="3">
        <f>SUM(P5:P33)</f>
        <v>2216023.6599999997</v>
      </c>
      <c r="Q34" s="2">
        <f>SUM(Q5:Q33)</f>
        <v>0.99915016250322908</v>
      </c>
      <c r="R34" s="3">
        <f>SUM(R5:R33)</f>
        <v>2305749.2799999998</v>
      </c>
      <c r="S34" s="2">
        <f>SUM(S5:S33)</f>
        <v>0.99975712884099877</v>
      </c>
      <c r="T34" s="3">
        <f>SUM(T5:T33)</f>
        <v>2205689.38</v>
      </c>
      <c r="U34" s="2">
        <f>SUM(U5:U33)</f>
        <v>1</v>
      </c>
      <c r="V34" s="3">
        <f>SUM(V5:V33)</f>
        <v>2462115.5099999998</v>
      </c>
      <c r="W34" s="2">
        <f>SUM(W5:W33)</f>
        <v>0.99999381426259726</v>
      </c>
      <c r="X34" s="3">
        <f>SUM(X5:X33)</f>
        <v>2412479.5999999996</v>
      </c>
      <c r="Y34" s="2">
        <f>SUM(Y5:Y33)</f>
        <v>0.99989222706795144</v>
      </c>
      <c r="Z34" s="1">
        <f>SUM(Z5:Z33)</f>
        <v>23222888.998540122</v>
      </c>
    </row>
  </sheetData>
  <mergeCells count="2">
    <mergeCell ref="A2:G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Jan-Dec 2016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ITAdmin</cp:lastModifiedBy>
  <dcterms:created xsi:type="dcterms:W3CDTF">2017-03-06T07:48:31Z</dcterms:created>
  <dcterms:modified xsi:type="dcterms:W3CDTF">2017-03-06T07:49:43Z</dcterms:modified>
</cp:coreProperties>
</file>